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lles\Eigene Dateien\Ligawettkaempfe\Ligawettkämpfe 2026\"/>
    </mc:Choice>
  </mc:AlternateContent>
  <xr:revisionPtr revIDLastSave="0" documentId="8_{9CA6C901-F55B-4F92-8F78-66A7AA20034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Wertung RSB Kreis-Bezirk-Land" sheetId="1" r:id="rId1"/>
  </sheets>
  <definedNames>
    <definedName name="_xlnm.Print_Area" localSheetId="0">'Wertung RSB Kreis-Bezirk-Land'!$A$1:$AA$34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  <c r="F43" i="1" s="1"/>
  <c r="I43" i="1" s="1"/>
  <c r="F11" i="1"/>
  <c r="F12" i="1" s="1"/>
  <c r="F13" i="1" s="1"/>
  <c r="F14" i="1" s="1"/>
  <c r="F15" i="1" s="1"/>
  <c r="F16" i="1" s="1"/>
  <c r="F17" i="1" s="1"/>
  <c r="G11" i="1"/>
  <c r="G12" i="1" s="1"/>
  <c r="G13" i="1" s="1"/>
  <c r="G14" i="1" s="1"/>
  <c r="G15" i="1" s="1"/>
  <c r="G16" i="1" s="1"/>
  <c r="G17" i="1" s="1"/>
  <c r="H11" i="1"/>
  <c r="V11" i="1" s="1"/>
  <c r="V12" i="1" s="1"/>
  <c r="V13" i="1" s="1"/>
  <c r="V14" i="1" s="1"/>
  <c r="V15" i="1" s="1"/>
  <c r="V16" i="1" s="1"/>
  <c r="V17" i="1" s="1"/>
  <c r="K11" i="1"/>
  <c r="Y11" i="1"/>
  <c r="J11" i="1"/>
  <c r="X11" i="1" s="1"/>
  <c r="I11" i="1"/>
  <c r="I13" i="1" s="1"/>
  <c r="I14" i="1" s="1"/>
  <c r="I15" i="1" s="1"/>
  <c r="I16" i="1" s="1"/>
  <c r="I17" i="1" s="1"/>
  <c r="U43" i="1"/>
  <c r="G43" i="1"/>
  <c r="Z15" i="1"/>
  <c r="T41" i="1" s="1"/>
  <c r="W41" i="1" s="1"/>
  <c r="Z16" i="1"/>
  <c r="T42" i="1" s="1"/>
  <c r="W42" i="1" s="1"/>
  <c r="Z17" i="1"/>
  <c r="AA17" i="1" s="1"/>
  <c r="V10" i="1"/>
  <c r="U39" i="1"/>
  <c r="U40" i="1"/>
  <c r="U41" i="1"/>
  <c r="U42" i="1"/>
  <c r="U38" i="1"/>
  <c r="G39" i="1"/>
  <c r="G40" i="1"/>
  <c r="G41" i="1"/>
  <c r="G42" i="1"/>
  <c r="G38" i="1"/>
  <c r="L15" i="1"/>
  <c r="F41" i="1" s="1"/>
  <c r="I41" i="1" s="1"/>
  <c r="L16" i="1"/>
  <c r="M16" i="1" s="1"/>
  <c r="Z14" i="1"/>
  <c r="T40" i="1" s="1"/>
  <c r="W40" i="1" s="1"/>
  <c r="L13" i="1"/>
  <c r="F39" i="1" s="1"/>
  <c r="I39" i="1" s="1"/>
  <c r="L14" i="1"/>
  <c r="M14" i="1" s="1"/>
  <c r="Z13" i="1"/>
  <c r="AA13" i="1" s="1"/>
  <c r="H42" i="1"/>
  <c r="H41" i="1"/>
  <c r="H43" i="1"/>
  <c r="H38" i="1"/>
  <c r="H40" i="1"/>
  <c r="H39" i="1"/>
  <c r="H12" i="1"/>
  <c r="H13" i="1" s="1"/>
  <c r="H14" i="1" s="1"/>
  <c r="H15" i="1" s="1"/>
  <c r="H16" i="1" s="1"/>
  <c r="H17" i="1" s="1"/>
  <c r="T11" i="1"/>
  <c r="T12" i="1" s="1"/>
  <c r="T13" i="1" s="1"/>
  <c r="T14" i="1" s="1"/>
  <c r="T15" i="1" s="1"/>
  <c r="T16" i="1" s="1"/>
  <c r="T17" i="1" s="1"/>
  <c r="V40" i="1"/>
  <c r="V39" i="1"/>
  <c r="V41" i="1"/>
  <c r="V43" i="1"/>
  <c r="V42" i="1"/>
  <c r="V38" i="1"/>
  <c r="M17" i="1" l="1"/>
  <c r="AA16" i="1"/>
  <c r="F42" i="1"/>
  <c r="I42" i="1" s="1"/>
  <c r="M13" i="1"/>
  <c r="L12" i="1"/>
  <c r="F38" i="1" s="1"/>
  <c r="I38" i="1" s="1"/>
  <c r="AA14" i="1"/>
  <c r="T39" i="1"/>
  <c r="W39" i="1" s="1"/>
  <c r="M15" i="1"/>
  <c r="T43" i="1"/>
  <c r="W43" i="1" s="1"/>
  <c r="F40" i="1"/>
  <c r="I40" i="1" s="1"/>
  <c r="W11" i="1"/>
  <c r="W13" i="1" s="1"/>
  <c r="W14" i="1" s="1"/>
  <c r="W15" i="1" s="1"/>
  <c r="W16" i="1" s="1"/>
  <c r="W17" i="1" s="1"/>
  <c r="U11" i="1"/>
  <c r="U12" i="1" s="1"/>
  <c r="U13" i="1" s="1"/>
  <c r="U14" i="1" s="1"/>
  <c r="U15" i="1" s="1"/>
  <c r="U16" i="1" s="1"/>
  <c r="U17" i="1" s="1"/>
  <c r="AA15" i="1"/>
  <c r="K40" i="1" l="1"/>
  <c r="Z12" i="1"/>
  <c r="K38" i="1"/>
  <c r="M12" i="1" s="1"/>
  <c r="L22" i="1" s="1"/>
  <c r="M22" i="1" s="1"/>
  <c r="K43" i="1"/>
  <c r="K39" i="1"/>
  <c r="K42" i="1"/>
  <c r="K41" i="1"/>
  <c r="C23" i="1" l="1"/>
  <c r="L21" i="1"/>
  <c r="L24" i="1" s="1"/>
  <c r="C21" i="1"/>
  <c r="L23" i="1"/>
  <c r="M23" i="1" s="1"/>
  <c r="T38" i="1"/>
  <c r="W38" i="1" s="1"/>
  <c r="C22" i="1"/>
  <c r="Y38" i="1" l="1"/>
  <c r="AA12" i="1" s="1"/>
  <c r="Y41" i="1"/>
  <c r="Y40" i="1"/>
  <c r="Y42" i="1"/>
  <c r="Y39" i="1"/>
  <c r="Y43" i="1"/>
  <c r="P23" i="1" l="1"/>
  <c r="O23" i="1" s="1"/>
  <c r="R23" i="1"/>
  <c r="R22" i="1"/>
  <c r="P21" i="1"/>
  <c r="P22" i="1"/>
  <c r="O22" i="1" s="1"/>
  <c r="R21" i="1"/>
  <c r="O21" i="1" l="1"/>
  <c r="O24" i="1" s="1"/>
  <c r="O25" i="1" s="1"/>
  <c r="P24" i="1"/>
  <c r="M21" i="1"/>
  <c r="M24" i="1" s="1"/>
  <c r="M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Lax</author>
    <author>Kasokat</author>
    <author xml:space="preserve"> Kasokat</author>
  </authors>
  <commentList>
    <comment ref="Z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Bei Wettkämpfen in der Landesliga
 hier bitte die Gruppe eintragen.</t>
        </r>
      </text>
    </comment>
    <comment ref="Z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Bei Wettkämpfen in der Bezirksliga hier bitte die Gruppe eintragen.</t>
        </r>
      </text>
    </comment>
    <comment ref="Z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Bei Wettkämpfen in der Kreisliga hier bitte die Gruppe eintragen.</t>
        </r>
      </text>
    </comment>
    <comment ref="E5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Hier die Disziplin eintragen</t>
        </r>
      </text>
    </comment>
    <comment ref="R5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Zur Datumeingabe Strg und : drücken</t>
        </r>
      </text>
    </comment>
    <comment ref="B8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>Gastgebende Mannschaft eintragen</t>
        </r>
      </text>
    </comment>
    <comment ref="O8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Gastmannschaft eintragen</t>
        </r>
      </text>
    </comment>
    <comment ref="H10" authorId="2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Hier die Schusszahl 
20/30/40/50/60 eintragen</t>
        </r>
      </text>
    </comment>
    <comment ref="B12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4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6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6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>Die letzten drei Scheibennummern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<sst xmlns="http://schemas.openxmlformats.org/spreadsheetml/2006/main" count="59" uniqueCount="32">
  <si>
    <t>Ringe</t>
  </si>
  <si>
    <t>Platz</t>
  </si>
  <si>
    <t>Punkte</t>
  </si>
  <si>
    <t>Gastgeber / Ausrichter</t>
  </si>
  <si>
    <t>Gast</t>
  </si>
  <si>
    <t>Disziplin :</t>
  </si>
  <si>
    <t>Datum :</t>
  </si>
  <si>
    <t>Unterschrift Mannschaftsführer Gastgeber / Ausrichter</t>
  </si>
  <si>
    <t>Unterschrift Mannschaftsführer Gast</t>
  </si>
  <si>
    <t>S</t>
  </si>
  <si>
    <t>:</t>
  </si>
  <si>
    <t>Auswertung</t>
  </si>
  <si>
    <t>Serien=</t>
  </si>
  <si>
    <t>Schuss</t>
  </si>
  <si>
    <t>Einzelpunkte</t>
  </si>
  <si>
    <t>Mannschaftspunkte</t>
  </si>
  <si>
    <t>Ligawettkämpfe des Rheinischen Schützenbundes</t>
  </si>
  <si>
    <t>Kreisliga Gruppe :</t>
  </si>
  <si>
    <t>Später erhobene Einsprüche werden nicht anerkannt.</t>
  </si>
  <si>
    <t>E</t>
  </si>
  <si>
    <t>Lfd. Nr.</t>
  </si>
  <si>
    <t>Scheib Nr.</t>
  </si>
  <si>
    <t>*</t>
  </si>
  <si>
    <t>Vor u. Nachname</t>
  </si>
  <si>
    <t>Schützen in Wertung</t>
  </si>
  <si>
    <t>adW</t>
  </si>
  <si>
    <t>©Kasokat 09 V3.7</t>
  </si>
  <si>
    <t>Einsprüche sind auf der Rückseite schriftlich niederzulegen und zur Klärung durch das Schiedsgericht dem zuständigen Liga-Referenten unter Beifügung der Einspruchsgebühr zuzuleiten (9.5 RSB-LO).</t>
  </si>
  <si>
    <t>Der Wettkampf wurde unter Berücksichtigung der gültigen RSB-Liga-Ordnung des Rheinischen Schützenbundes (RSB-LO) und der Sportordnung des Dt. Schützenbundes durchgeführt.</t>
  </si>
  <si>
    <r>
      <t>*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=Stammschütze      </t>
    </r>
    <r>
      <rPr>
        <b/>
        <sz val="10"/>
        <rFont val="Arial"/>
        <family val="2"/>
      </rPr>
      <t>E</t>
    </r>
    <r>
      <rPr>
        <sz val="10"/>
        <rFont val="Arial"/>
        <family val="2"/>
      </rPr>
      <t xml:space="preserve">=Ersatzschütze   </t>
    </r>
    <r>
      <rPr>
        <sz val="8"/>
        <rFont val="Arial"/>
        <family val="2"/>
      </rPr>
      <t>(Ersatzschützen sind nur aus unteren Mannschaften zulässig oder wenn sie keiner anderen Mannschaft angehören (5.2 RSB-LO))</t>
    </r>
  </si>
  <si>
    <t>Kreisliga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</si>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</sst>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6"/>
      <name val="Arial"/>
      <family val="2"/>
    </font>
    <font>
      <sz val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7" xfId="0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49" fontId="15" fillId="0" borderId="18" xfId="0" applyNumberFormat="1" applyFon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4" fillId="0" borderId="19" xfId="0" applyFont="1" applyBorder="1" applyProtection="1"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17" xfId="0" applyBorder="1" applyAlignment="1" applyProtection="1">
      <alignment horizontal="right"/>
      <protection hidden="1"/>
    </xf>
    <xf numFmtId="0" fontId="5" fillId="0" borderId="17" xfId="0" applyFont="1" applyBorder="1" applyProtection="1">
      <protection hidden="1"/>
    </xf>
    <xf numFmtId="0" fontId="5" fillId="0" borderId="22" xfId="0" applyFont="1" applyBorder="1" applyAlignment="1" applyProtection="1">
      <alignment horizontal="center"/>
      <protection hidden="1"/>
    </xf>
    <xf numFmtId="1" fontId="14" fillId="0" borderId="0" xfId="0" applyNumberFormat="1" applyFont="1" applyProtection="1">
      <protection hidden="1"/>
    </xf>
    <xf numFmtId="1" fontId="5" fillId="0" borderId="17" xfId="0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4" fillId="0" borderId="23" xfId="0" applyNumberFormat="1" applyFont="1" applyBorder="1" applyAlignment="1" applyProtection="1">
      <alignment horizontal="center"/>
      <protection hidden="1"/>
    </xf>
    <xf numFmtId="1" fontId="4" fillId="0" borderId="24" xfId="0" applyNumberFormat="1" applyFont="1" applyBorder="1" applyAlignment="1" applyProtection="1">
      <alignment horizontal="center"/>
      <protection hidden="1"/>
    </xf>
    <xf numFmtId="1" fontId="4" fillId="0" borderId="25" xfId="0" applyNumberFormat="1" applyFont="1" applyBorder="1" applyAlignment="1" applyProtection="1">
      <alignment horizontal="center"/>
      <protection hidden="1"/>
    </xf>
    <xf numFmtId="0" fontId="4" fillId="0" borderId="26" xfId="0" applyFont="1" applyBorder="1" applyAlignment="1" applyProtection="1">
      <alignment horizontal="center"/>
      <protection hidden="1"/>
    </xf>
    <xf numFmtId="1" fontId="4" fillId="0" borderId="18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4" fillId="0" borderId="26" xfId="0" applyNumberFormat="1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2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" fillId="0" borderId="28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1" fillId="0" borderId="18" xfId="0" applyFont="1" applyBorder="1" applyAlignment="1" applyProtection="1">
      <alignment horizontal="center"/>
      <protection hidden="1"/>
    </xf>
    <xf numFmtId="0" fontId="17" fillId="0" borderId="3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7" fillId="0" borderId="30" xfId="0" applyFont="1" applyBorder="1" applyProtection="1">
      <protection hidden="1"/>
    </xf>
    <xf numFmtId="0" fontId="0" fillId="0" borderId="31" xfId="0" applyBorder="1" applyProtection="1">
      <protection hidden="1"/>
    </xf>
    <xf numFmtId="0" fontId="21" fillId="0" borderId="32" xfId="0" applyFont="1" applyBorder="1" applyAlignment="1" applyProtection="1">
      <alignment horizontal="center"/>
      <protection locked="0"/>
    </xf>
    <xf numFmtId="0" fontId="21" fillId="0" borderId="32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/>
    <xf numFmtId="0" fontId="3" fillId="0" borderId="21" xfId="0" applyFon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18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1" fillId="0" borderId="21" xfId="0" applyNumberFormat="1" applyFont="1" applyBorder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16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20" fillId="0" borderId="37" xfId="0" applyFont="1" applyBorder="1" applyAlignment="1" applyProtection="1">
      <alignment horizontal="right"/>
      <protection hidden="1"/>
    </xf>
    <xf numFmtId="0" fontId="5" fillId="0" borderId="38" xfId="0" applyFont="1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5" fillId="0" borderId="17" xfId="0" applyFont="1" applyBorder="1" applyProtection="1">
      <protection hidden="1"/>
    </xf>
    <xf numFmtId="0" fontId="13" fillId="0" borderId="32" xfId="0" applyFont="1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0" fontId="5" fillId="0" borderId="17" xfId="0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3" fillId="0" borderId="21" xfId="0" applyFont="1" applyBorder="1" applyProtection="1">
      <protection locked="0"/>
    </xf>
    <xf numFmtId="0" fontId="1" fillId="0" borderId="32" xfId="0" applyFont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13" fillId="0" borderId="30" xfId="0" applyFont="1" applyBorder="1" applyAlignment="1" applyProtection="1">
      <alignment horizontal="center"/>
      <protection hidden="1"/>
    </xf>
    <xf numFmtId="0" fontId="5" fillId="0" borderId="22" xfId="0" applyFont="1" applyBorder="1" applyAlignment="1" applyProtection="1">
      <alignment horizontal="right"/>
      <protection hidden="1"/>
    </xf>
    <xf numFmtId="0" fontId="0" fillId="0" borderId="22" xfId="0" applyBorder="1" applyAlignment="1" applyProtection="1">
      <alignment horizontal="right"/>
      <protection hidden="1"/>
    </xf>
    <xf numFmtId="0" fontId="0" fillId="0" borderId="36" xfId="0" applyBorder="1" applyAlignment="1" applyProtection="1">
      <alignment horizontal="right"/>
      <protection hidden="1"/>
    </xf>
    <xf numFmtId="0" fontId="17" fillId="0" borderId="30" xfId="0" applyFont="1" applyBorder="1" applyProtection="1">
      <protection locked="0"/>
    </xf>
    <xf numFmtId="0" fontId="17" fillId="0" borderId="19" xfId="0" applyFont="1" applyBorder="1" applyProtection="1">
      <protection locked="0"/>
    </xf>
    <xf numFmtId="0" fontId="17" fillId="0" borderId="34" xfId="0" applyFont="1" applyBorder="1" applyProtection="1">
      <protection locked="0"/>
    </xf>
    <xf numFmtId="0" fontId="17" fillId="0" borderId="35" xfId="0" applyFont="1" applyBorder="1" applyProtection="1">
      <protection locked="0"/>
    </xf>
    <xf numFmtId="0" fontId="0" fillId="0" borderId="0" xfId="0" applyProtection="1">
      <protection hidden="1"/>
    </xf>
    <xf numFmtId="0" fontId="7" fillId="0" borderId="33" xfId="0" applyFont="1" applyBorder="1" applyAlignment="1" applyProtection="1">
      <alignment horizontal="center"/>
      <protection hidden="1"/>
    </xf>
    <xf numFmtId="0" fontId="7" fillId="0" borderId="33" xfId="0" applyFont="1" applyBorder="1" applyAlignment="1">
      <alignment horizontal="center"/>
    </xf>
    <xf numFmtId="0" fontId="7" fillId="0" borderId="33" xfId="0" applyFont="1" applyBorder="1"/>
    <xf numFmtId="0" fontId="0" fillId="0" borderId="0" xfId="0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right"/>
      <protection hidden="1"/>
    </xf>
    <xf numFmtId="0" fontId="4" fillId="0" borderId="32" xfId="0" applyFont="1" applyBorder="1" applyAlignment="1" applyProtection="1">
      <alignment horizontal="right"/>
      <protection hidden="1"/>
    </xf>
    <xf numFmtId="0" fontId="4" fillId="0" borderId="32" xfId="0" applyFont="1" applyBorder="1" applyAlignment="1">
      <alignment horizontal="right"/>
    </xf>
    <xf numFmtId="0" fontId="1" fillId="0" borderId="32" xfId="0" applyFont="1" applyBorder="1"/>
    <xf numFmtId="0" fontId="7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Protection="1">
      <protection hidden="1"/>
    </xf>
    <xf numFmtId="0" fontId="4" fillId="0" borderId="32" xfId="0" applyFont="1" applyBorder="1" applyProtection="1">
      <protection hidden="1"/>
    </xf>
    <xf numFmtId="0" fontId="4" fillId="0" borderId="32" xfId="0" applyFont="1" applyBorder="1"/>
    <xf numFmtId="0" fontId="4" fillId="0" borderId="19" xfId="0" applyFont="1" applyBorder="1"/>
    <xf numFmtId="0" fontId="3" fillId="0" borderId="9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14" fillId="0" borderId="9" xfId="0" applyFont="1" applyBorder="1" applyAlignment="1" applyProtection="1">
      <alignment horizontal="center" vertical="center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77978</xdr:colOff>
      <xdr:row>0</xdr:row>
      <xdr:rowOff>0</xdr:rowOff>
    </xdr:from>
    <xdr:to>
      <xdr:col>3</xdr:col>
      <xdr:colOff>272542</xdr:colOff>
      <xdr:row>6</xdr:row>
      <xdr:rowOff>1267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8E75BAC-A5CF-BACE-1DE6-98CA9A28A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978" y="0"/>
          <a:ext cx="988648" cy="1108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showGridLines="0" tabSelected="1" zoomScaleNormal="100" workbookViewId="0">
      <selection activeCell="R5" sqref="R5:T5"/>
    </sheetView>
  </sheetViews>
  <sheetFormatPr baseColWidth="10" defaultColWidth="11.44140625" defaultRowHeight="12.55" x14ac:dyDescent="0.2"/>
  <cols>
    <col min="1" max="1" width="3.6640625" style="4" customWidth="1"/>
    <col min="2" max="2" width="4.6640625" style="3" customWidth="1"/>
    <col min="3" max="3" width="2.6640625" style="3" customWidth="1"/>
    <col min="4" max="4" width="14.6640625" style="3" customWidth="1"/>
    <col min="5" max="5" width="12.6640625" style="3" customWidth="1"/>
    <col min="6" max="8" width="3.6640625" style="3" customWidth="1"/>
    <col min="9" max="9" width="4.44140625" style="3" customWidth="1"/>
    <col min="10" max="10" width="4.21875" style="3" customWidth="1"/>
    <col min="11" max="11" width="4.77734375" style="3" customWidth="1"/>
    <col min="12" max="12" width="6.5546875" style="4" customWidth="1"/>
    <col min="13" max="13" width="4.6640625" style="4" customWidth="1"/>
    <col min="14" max="14" width="2.33203125" style="3" customWidth="1"/>
    <col min="15" max="15" width="4.33203125" style="4" customWidth="1"/>
    <col min="16" max="16" width="5.88671875" style="3" customWidth="1"/>
    <col min="17" max="17" width="2.6640625" style="3" customWidth="1"/>
    <col min="18" max="18" width="14.6640625" style="3" customWidth="1"/>
    <col min="19" max="19" width="12.6640625" style="3" customWidth="1"/>
    <col min="20" max="22" width="3.6640625" style="3" customWidth="1"/>
    <col min="23" max="23" width="4.109375" style="3" customWidth="1"/>
    <col min="24" max="25" width="4.21875" style="3" customWidth="1"/>
    <col min="26" max="26" width="5.6640625" style="4" customWidth="1"/>
    <col min="27" max="27" width="4.6640625" style="4" customWidth="1"/>
    <col min="28" max="28" width="3.44140625" style="4" customWidth="1"/>
    <col min="29" max="29" width="4.44140625" style="3" customWidth="1"/>
    <col min="30" max="32" width="5.6640625" style="3" customWidth="1"/>
    <col min="33" max="16384" width="11.44140625" style="3"/>
  </cols>
  <sheetData>
    <row r="1" spans="1:32" ht="15.05" customHeight="1" x14ac:dyDescent="0.25">
      <c r="AC1" s="24"/>
      <c r="AD1" s="24"/>
      <c r="AE1" s="55"/>
    </row>
    <row r="2" spans="1:32" ht="15.05" customHeight="1" x14ac:dyDescent="0.3">
      <c r="D2" s="86" t="s">
        <v>16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4" t="s">
        <v>31</v>
      </c>
      <c r="U2" s="85"/>
      <c r="V2" s="85"/>
      <c r="W2" s="85"/>
      <c r="X2" s="85"/>
      <c r="Y2" s="85"/>
      <c r="Z2" s="78"/>
      <c r="AA2" s="79"/>
      <c r="AC2" s="24"/>
      <c r="AD2" s="24"/>
      <c r="AE2" s="56"/>
    </row>
    <row r="3" spans="1:32" ht="15.05" customHeight="1" x14ac:dyDescent="0.25">
      <c r="D3" s="87" t="s">
        <v>30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4" t="s">
        <v>31</v>
      </c>
      <c r="U3" s="84"/>
      <c r="V3" s="84"/>
      <c r="W3" s="84"/>
      <c r="X3" s="84"/>
      <c r="Y3" s="84"/>
      <c r="Z3" s="80"/>
      <c r="AA3" s="81"/>
      <c r="AC3" s="24"/>
      <c r="AD3" s="24"/>
      <c r="AE3" s="56"/>
    </row>
    <row r="4" spans="1:32" ht="15.05" customHeight="1" x14ac:dyDescent="0.25">
      <c r="T4" s="84" t="s">
        <v>17</v>
      </c>
      <c r="U4" s="85"/>
      <c r="V4" s="85"/>
      <c r="W4" s="85"/>
      <c r="X4" s="85"/>
      <c r="Y4" s="85"/>
      <c r="Z4" s="80"/>
      <c r="AA4" s="81"/>
      <c r="AC4" s="24"/>
      <c r="AD4" s="24"/>
      <c r="AE4" s="56"/>
    </row>
    <row r="5" spans="1:32" ht="15.05" customHeight="1" x14ac:dyDescent="0.25">
      <c r="B5" s="101"/>
      <c r="C5" s="101"/>
      <c r="D5" s="5" t="s">
        <v>5</v>
      </c>
      <c r="E5" s="102"/>
      <c r="F5" s="102"/>
      <c r="G5" s="102"/>
      <c r="H5" s="102"/>
      <c r="I5" s="102"/>
      <c r="J5" s="102"/>
      <c r="K5" s="102"/>
      <c r="L5" s="102"/>
      <c r="M5" s="102"/>
      <c r="P5" s="113" t="s">
        <v>6</v>
      </c>
      <c r="Q5" s="113"/>
      <c r="R5" s="88"/>
      <c r="S5" s="89"/>
      <c r="T5" s="89"/>
      <c r="Z5" s="3"/>
      <c r="AC5" s="24"/>
      <c r="AD5" s="24"/>
      <c r="AE5" s="56"/>
    </row>
    <row r="6" spans="1:32" ht="15.05" customHeight="1" x14ac:dyDescent="0.25">
      <c r="AC6" s="24"/>
      <c r="AD6" s="24"/>
      <c r="AE6" s="56"/>
      <c r="AF6" s="56"/>
    </row>
    <row r="7" spans="1:32" ht="15.05" customHeight="1" x14ac:dyDescent="0.25">
      <c r="M7" s="26"/>
      <c r="AA7" s="25"/>
      <c r="AB7" s="25"/>
      <c r="AC7" s="24"/>
      <c r="AD7" s="24"/>
      <c r="AE7" s="56"/>
      <c r="AF7" s="56"/>
    </row>
    <row r="8" spans="1:32" ht="20.2" customHeight="1" x14ac:dyDescent="0.25">
      <c r="A8" s="61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37"/>
      <c r="N8" s="62"/>
      <c r="O8" s="82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37"/>
      <c r="AB8" s="27"/>
    </row>
    <row r="9" spans="1:32" x14ac:dyDescent="0.2">
      <c r="D9" s="117" t="s">
        <v>3</v>
      </c>
      <c r="E9" s="117"/>
      <c r="F9" s="4"/>
      <c r="G9" s="4"/>
      <c r="H9" s="4"/>
      <c r="I9" s="4"/>
      <c r="J9" s="4"/>
      <c r="K9" s="4"/>
      <c r="R9" s="4" t="s">
        <v>4</v>
      </c>
    </row>
    <row r="10" spans="1:32" ht="13.15" thickBot="1" x14ac:dyDescent="0.25">
      <c r="F10" s="105" t="s">
        <v>12</v>
      </c>
      <c r="G10" s="104"/>
      <c r="H10" s="73">
        <v>30</v>
      </c>
      <c r="I10" s="103" t="s">
        <v>13</v>
      </c>
      <c r="J10" s="104"/>
      <c r="K10" s="98"/>
      <c r="L10" s="99"/>
      <c r="T10" s="105" t="s">
        <v>12</v>
      </c>
      <c r="U10" s="104"/>
      <c r="V10" s="74">
        <f>H10</f>
        <v>30</v>
      </c>
      <c r="W10" s="103" t="s">
        <v>13</v>
      </c>
      <c r="X10" s="104"/>
      <c r="Y10" s="98"/>
      <c r="Z10" s="99"/>
    </row>
    <row r="11" spans="1:32" ht="21.8" customHeight="1" x14ac:dyDescent="0.25">
      <c r="A11" s="31" t="s">
        <v>20</v>
      </c>
      <c r="B11" s="30" t="s">
        <v>21</v>
      </c>
      <c r="C11" s="64" t="s">
        <v>22</v>
      </c>
      <c r="D11" s="127" t="s">
        <v>23</v>
      </c>
      <c r="E11" s="128"/>
      <c r="F11" s="36" t="str">
        <f>IF($H$10=10,"X",IF($H$10=20,"X",IF($H$10=30,"X",IF($H$10=40,"X",IF($H$10=50,"X",IF($H$10=60,"1"))))))</f>
        <v>X</v>
      </c>
      <c r="G11" s="36" t="str">
        <f>IF($H$10=10,"X",IF($H$10=20,"X",IF($H$10=30,"X",IF($H$10=40,"X",IF($H$10=50,"1",IF($H$10=60,"2"))))))</f>
        <v>X</v>
      </c>
      <c r="H11" s="36" t="str">
        <f>IF($H$10=10,"X",IF($H$10=20,"X",IF($H$10=30,"X",IF($H$10=40,"1",IF($H$10=50,"2",IF($H$10=60,"3"))))))</f>
        <v>X</v>
      </c>
      <c r="I11" s="36" t="str">
        <f>IF($H$10=10,"X",IF($H$10=20,"X",IF($H$10=30,"1",IF($H$10=40,"2",IF($H$10=50,"3",IF($H$10=60,"4"))))))</f>
        <v>1</v>
      </c>
      <c r="J11" s="36" t="str">
        <f>IF($H$10=10,"X",IF($H$10=20,"1",IF($H$10=30,"2",IF($H$10=40,"3",IF($H$10=50,"4",IF($H$10=60,"5"))))))</f>
        <v>2</v>
      </c>
      <c r="K11" s="36" t="str">
        <f>IF($H$10=10,"1",IF($H$10=20,"2",IF($H$10=30,"3",IF($H$10=40,"4",IF($H$10=50,"5",IF($H$10=60,"6"))))))</f>
        <v>3</v>
      </c>
      <c r="L11" s="32" t="s">
        <v>0</v>
      </c>
      <c r="M11" s="7" t="s">
        <v>1</v>
      </c>
      <c r="O11" s="31" t="s">
        <v>20</v>
      </c>
      <c r="P11" s="30" t="s">
        <v>21</v>
      </c>
      <c r="Q11" s="60" t="s">
        <v>22</v>
      </c>
      <c r="R11" s="129" t="s">
        <v>23</v>
      </c>
      <c r="S11" s="128"/>
      <c r="T11" s="36" t="str">
        <f>F11</f>
        <v>X</v>
      </c>
      <c r="U11" s="36" t="str">
        <f>G11</f>
        <v>X</v>
      </c>
      <c r="V11" s="36" t="str">
        <f>H11</f>
        <v>X</v>
      </c>
      <c r="W11" s="36" t="str">
        <f>I11</f>
        <v>1</v>
      </c>
      <c r="X11" s="36" t="str">
        <f>J11</f>
        <v>2</v>
      </c>
      <c r="Y11" s="36" t="str">
        <f>K11</f>
        <v>3</v>
      </c>
      <c r="Z11" s="32" t="s">
        <v>0</v>
      </c>
      <c r="AA11" s="7" t="s">
        <v>1</v>
      </c>
    </row>
    <row r="12" spans="1:32" ht="17.55" x14ac:dyDescent="0.3">
      <c r="A12" s="8">
        <v>1</v>
      </c>
      <c r="B12" s="54"/>
      <c r="C12" s="54" t="s">
        <v>9</v>
      </c>
      <c r="D12" s="109"/>
      <c r="E12" s="110"/>
      <c r="F12" s="65" t="str">
        <f t="shared" ref="F12:G17" si="0">IF(F11="X","X","")</f>
        <v>X</v>
      </c>
      <c r="G12" s="65" t="str">
        <f>IF(G11="X","X","")</f>
        <v>X</v>
      </c>
      <c r="H12" s="65" t="str">
        <f t="shared" ref="H12:I16" si="1">IF(H11="X","X","")</f>
        <v>X</v>
      </c>
      <c r="I12" s="65"/>
      <c r="J12" s="65"/>
      <c r="K12" s="65"/>
      <c r="L12" s="9" t="str">
        <f t="shared" ref="L12:L17" si="2">IF(K12="","",SUM(F12:K12))</f>
        <v/>
      </c>
      <c r="M12" s="1" t="str">
        <f t="shared" ref="M12:M17" si="3">IF(L12="","",K38)</f>
        <v/>
      </c>
      <c r="O12" s="8">
        <v>1</v>
      </c>
      <c r="P12" s="54"/>
      <c r="Q12" s="54" t="s">
        <v>9</v>
      </c>
      <c r="R12" s="109"/>
      <c r="S12" s="110"/>
      <c r="T12" s="65" t="str">
        <f t="shared" ref="T12:T17" si="4">IF(T11="X","X","")</f>
        <v>X</v>
      </c>
      <c r="U12" s="65" t="str">
        <f t="shared" ref="U12:W17" si="5">IF(U11="X","X","")</f>
        <v>X</v>
      </c>
      <c r="V12" s="65" t="str">
        <f t="shared" si="5"/>
        <v>X</v>
      </c>
      <c r="W12" s="65"/>
      <c r="X12" s="65"/>
      <c r="Y12" s="65"/>
      <c r="Z12" s="9" t="str">
        <f t="shared" ref="Z12:Z17" si="6">IF(Y12="","",SUM(T12:Y12))</f>
        <v/>
      </c>
      <c r="AA12" s="1" t="str">
        <f t="shared" ref="AA12:AA17" si="7">IF(Z12="","",Y38)</f>
        <v/>
      </c>
      <c r="AB12" s="28"/>
    </row>
    <row r="13" spans="1:32" ht="17.55" x14ac:dyDescent="0.3">
      <c r="A13" s="8">
        <v>2</v>
      </c>
      <c r="B13" s="54"/>
      <c r="C13" s="54" t="s">
        <v>9</v>
      </c>
      <c r="D13" s="109"/>
      <c r="E13" s="110"/>
      <c r="F13" s="65" t="str">
        <f t="shared" si="0"/>
        <v>X</v>
      </c>
      <c r="G13" s="65" t="str">
        <f>IF(G12="X","X","")</f>
        <v>X</v>
      </c>
      <c r="H13" s="65" t="str">
        <f t="shared" si="1"/>
        <v>X</v>
      </c>
      <c r="I13" s="65" t="str">
        <f t="shared" si="1"/>
        <v/>
      </c>
      <c r="J13" s="65"/>
      <c r="K13" s="65"/>
      <c r="L13" s="9" t="str">
        <f t="shared" si="2"/>
        <v/>
      </c>
      <c r="M13" s="1" t="str">
        <f t="shared" si="3"/>
        <v/>
      </c>
      <c r="O13" s="8">
        <v>2</v>
      </c>
      <c r="P13" s="54"/>
      <c r="Q13" s="54" t="s">
        <v>9</v>
      </c>
      <c r="R13" s="109"/>
      <c r="S13" s="110"/>
      <c r="T13" s="65" t="str">
        <f t="shared" si="4"/>
        <v>X</v>
      </c>
      <c r="U13" s="65" t="str">
        <f t="shared" si="5"/>
        <v>X</v>
      </c>
      <c r="V13" s="65" t="str">
        <f t="shared" si="5"/>
        <v>X</v>
      </c>
      <c r="W13" s="65" t="str">
        <f t="shared" si="5"/>
        <v/>
      </c>
      <c r="X13" s="65"/>
      <c r="Y13" s="65"/>
      <c r="Z13" s="9" t="str">
        <f t="shared" si="6"/>
        <v/>
      </c>
      <c r="AA13" s="1" t="str">
        <f t="shared" si="7"/>
        <v/>
      </c>
      <c r="AB13" s="28"/>
    </row>
    <row r="14" spans="1:32" ht="17.55" x14ac:dyDescent="0.3">
      <c r="A14" s="8">
        <v>3</v>
      </c>
      <c r="B14" s="54"/>
      <c r="C14" s="54" t="s">
        <v>9</v>
      </c>
      <c r="D14" s="109"/>
      <c r="E14" s="110"/>
      <c r="F14" s="65" t="str">
        <f t="shared" si="0"/>
        <v>X</v>
      </c>
      <c r="G14" s="65" t="str">
        <f>IF(G13="X","X","")</f>
        <v>X</v>
      </c>
      <c r="H14" s="65" t="str">
        <f t="shared" si="1"/>
        <v>X</v>
      </c>
      <c r="I14" s="65" t="str">
        <f t="shared" si="1"/>
        <v/>
      </c>
      <c r="J14" s="65"/>
      <c r="K14" s="65"/>
      <c r="L14" s="9" t="str">
        <f t="shared" si="2"/>
        <v/>
      </c>
      <c r="M14" s="1" t="str">
        <f t="shared" si="3"/>
        <v/>
      </c>
      <c r="O14" s="8">
        <v>3</v>
      </c>
      <c r="P14" s="54"/>
      <c r="Q14" s="54" t="s">
        <v>9</v>
      </c>
      <c r="R14" s="109"/>
      <c r="S14" s="110"/>
      <c r="T14" s="65" t="str">
        <f t="shared" si="4"/>
        <v>X</v>
      </c>
      <c r="U14" s="65" t="str">
        <f t="shared" si="5"/>
        <v>X</v>
      </c>
      <c r="V14" s="65" t="str">
        <f t="shared" si="5"/>
        <v>X</v>
      </c>
      <c r="W14" s="65" t="str">
        <f t="shared" si="5"/>
        <v/>
      </c>
      <c r="X14" s="65"/>
      <c r="Y14" s="65"/>
      <c r="Z14" s="9" t="str">
        <f t="shared" si="6"/>
        <v/>
      </c>
      <c r="AA14" s="1" t="str">
        <f t="shared" si="7"/>
        <v/>
      </c>
      <c r="AB14" s="28"/>
    </row>
    <row r="15" spans="1:32" ht="17.55" x14ac:dyDescent="0.3">
      <c r="A15" s="8">
        <v>4</v>
      </c>
      <c r="B15" s="54"/>
      <c r="C15" s="54" t="s">
        <v>9</v>
      </c>
      <c r="D15" s="109"/>
      <c r="E15" s="110"/>
      <c r="F15" s="65" t="str">
        <f t="shared" si="0"/>
        <v>X</v>
      </c>
      <c r="G15" s="65" t="str">
        <f>IF(G14="X","X","")</f>
        <v>X</v>
      </c>
      <c r="H15" s="65" t="str">
        <f t="shared" si="1"/>
        <v>X</v>
      </c>
      <c r="I15" s="65" t="str">
        <f t="shared" si="1"/>
        <v/>
      </c>
      <c r="J15" s="65"/>
      <c r="K15" s="65"/>
      <c r="L15" s="9" t="str">
        <f t="shared" si="2"/>
        <v/>
      </c>
      <c r="M15" s="1" t="str">
        <f t="shared" si="3"/>
        <v/>
      </c>
      <c r="O15" s="8">
        <v>4</v>
      </c>
      <c r="P15" s="54"/>
      <c r="Q15" s="54" t="s">
        <v>9</v>
      </c>
      <c r="R15" s="109"/>
      <c r="S15" s="110"/>
      <c r="T15" s="65" t="str">
        <f t="shared" si="4"/>
        <v>X</v>
      </c>
      <c r="U15" s="65" t="str">
        <f t="shared" si="5"/>
        <v>X</v>
      </c>
      <c r="V15" s="65" t="str">
        <f t="shared" si="5"/>
        <v>X</v>
      </c>
      <c r="W15" s="65" t="str">
        <f t="shared" si="5"/>
        <v/>
      </c>
      <c r="X15" s="65"/>
      <c r="Y15" s="65"/>
      <c r="Z15" s="9" t="str">
        <f t="shared" si="6"/>
        <v/>
      </c>
      <c r="AA15" s="1" t="str">
        <f t="shared" si="7"/>
        <v/>
      </c>
      <c r="AB15" s="28"/>
    </row>
    <row r="16" spans="1:32" ht="17.55" x14ac:dyDescent="0.3">
      <c r="A16" s="8">
        <v>5</v>
      </c>
      <c r="B16" s="54"/>
      <c r="C16" s="54" t="s">
        <v>9</v>
      </c>
      <c r="D16" s="109"/>
      <c r="E16" s="110"/>
      <c r="F16" s="65" t="str">
        <f t="shared" si="0"/>
        <v>X</v>
      </c>
      <c r="G16" s="65" t="str">
        <f>IF(G15="X","X","")</f>
        <v>X</v>
      </c>
      <c r="H16" s="65" t="str">
        <f t="shared" si="1"/>
        <v>X</v>
      </c>
      <c r="I16" s="65" t="str">
        <f t="shared" si="1"/>
        <v/>
      </c>
      <c r="J16" s="65"/>
      <c r="K16" s="65"/>
      <c r="L16" s="9" t="str">
        <f t="shared" si="2"/>
        <v/>
      </c>
      <c r="M16" s="1" t="str">
        <f t="shared" si="3"/>
        <v/>
      </c>
      <c r="O16" s="8">
        <v>5</v>
      </c>
      <c r="P16" s="54"/>
      <c r="Q16" s="54" t="s">
        <v>9</v>
      </c>
      <c r="R16" s="109"/>
      <c r="S16" s="110"/>
      <c r="T16" s="65" t="str">
        <f t="shared" si="4"/>
        <v>X</v>
      </c>
      <c r="U16" s="65" t="str">
        <f t="shared" si="5"/>
        <v>X</v>
      </c>
      <c r="V16" s="65" t="str">
        <f t="shared" si="5"/>
        <v>X</v>
      </c>
      <c r="W16" s="65" t="str">
        <f t="shared" si="5"/>
        <v/>
      </c>
      <c r="X16" s="65"/>
      <c r="Y16" s="65"/>
      <c r="Z16" s="9" t="str">
        <f t="shared" si="6"/>
        <v/>
      </c>
      <c r="AA16" s="1" t="str">
        <f t="shared" si="7"/>
        <v/>
      </c>
      <c r="AB16" s="28"/>
    </row>
    <row r="17" spans="1:28" ht="18.2" thickBot="1" x14ac:dyDescent="0.35">
      <c r="A17" s="10">
        <v>6</v>
      </c>
      <c r="B17" s="75" t="s">
        <v>25</v>
      </c>
      <c r="C17" s="75" t="s">
        <v>19</v>
      </c>
      <c r="D17" s="111"/>
      <c r="E17" s="112"/>
      <c r="F17" s="66" t="str">
        <f t="shared" si="0"/>
        <v>X</v>
      </c>
      <c r="G17" s="66" t="str">
        <f t="shared" si="0"/>
        <v>X</v>
      </c>
      <c r="H17" s="66" t="str">
        <f>IF(H16="X","X","")</f>
        <v>X</v>
      </c>
      <c r="I17" s="66" t="str">
        <f>IF(I16="X","X","")</f>
        <v/>
      </c>
      <c r="J17" s="66"/>
      <c r="K17" s="66"/>
      <c r="L17" s="35" t="str">
        <f t="shared" si="2"/>
        <v/>
      </c>
      <c r="M17" s="2" t="str">
        <f t="shared" si="3"/>
        <v/>
      </c>
      <c r="O17" s="10">
        <v>6</v>
      </c>
      <c r="P17" s="75" t="s">
        <v>25</v>
      </c>
      <c r="Q17" s="75" t="s">
        <v>19</v>
      </c>
      <c r="R17" s="111"/>
      <c r="S17" s="112"/>
      <c r="T17" s="66" t="str">
        <f t="shared" si="4"/>
        <v>X</v>
      </c>
      <c r="U17" s="66" t="str">
        <f t="shared" si="5"/>
        <v>X</v>
      </c>
      <c r="V17" s="66" t="str">
        <f t="shared" si="5"/>
        <v>X</v>
      </c>
      <c r="W17" s="66" t="str">
        <f t="shared" si="5"/>
        <v/>
      </c>
      <c r="X17" s="66"/>
      <c r="Y17" s="66"/>
      <c r="Z17" s="35" t="str">
        <f t="shared" si="6"/>
        <v/>
      </c>
      <c r="AA17" s="2" t="str">
        <f t="shared" si="7"/>
        <v/>
      </c>
      <c r="AB17" s="28"/>
    </row>
    <row r="18" spans="1:28" ht="13.15" x14ac:dyDescent="0.25">
      <c r="B18" s="24" t="s">
        <v>29</v>
      </c>
    </row>
    <row r="19" spans="1:28" ht="13.8" thickBot="1" x14ac:dyDescent="0.3">
      <c r="M19" s="92" t="s">
        <v>11</v>
      </c>
      <c r="N19" s="93"/>
      <c r="O19" s="93"/>
    </row>
    <row r="20" spans="1:28" ht="13.8" thickBot="1" x14ac:dyDescent="0.3">
      <c r="A20" s="11"/>
      <c r="B20" s="6" t="s">
        <v>1</v>
      </c>
      <c r="C20" s="76"/>
      <c r="D20" s="114" t="s">
        <v>24</v>
      </c>
      <c r="E20" s="115"/>
      <c r="F20" s="115"/>
      <c r="G20" s="115"/>
      <c r="H20" s="115"/>
      <c r="I20" s="115"/>
      <c r="J20" s="116"/>
      <c r="K20" s="13"/>
      <c r="L20" s="14" t="s">
        <v>0</v>
      </c>
      <c r="M20" s="122" t="s">
        <v>2</v>
      </c>
      <c r="N20" s="93"/>
      <c r="O20" s="123"/>
      <c r="P20" s="63" t="s">
        <v>0</v>
      </c>
      <c r="Q20" s="12"/>
      <c r="R20" s="114" t="s">
        <v>24</v>
      </c>
      <c r="S20" s="115"/>
      <c r="T20" s="115"/>
      <c r="U20" s="115"/>
      <c r="V20" s="115"/>
      <c r="W20" s="115"/>
      <c r="X20" s="115"/>
      <c r="Y20" s="77"/>
      <c r="Z20" s="6" t="s">
        <v>1</v>
      </c>
      <c r="AA20" s="17"/>
    </row>
    <row r="21" spans="1:28" ht="17.55" x14ac:dyDescent="0.3">
      <c r="A21" s="15"/>
      <c r="B21" s="18">
        <v>1</v>
      </c>
      <c r="C21" s="118" t="str">
        <f>IF($M$15=$B21,$D$15,IF($M$12=$B21,$D$12,IF($M$13=$B21,$D$13,IF($M$14=$B21,$D$14,IF($M$16=$B21,$D$16,"")))))</f>
        <v/>
      </c>
      <c r="D21" s="119"/>
      <c r="E21" s="120"/>
      <c r="F21" s="120"/>
      <c r="G21" s="120"/>
      <c r="H21" s="120"/>
      <c r="I21" s="120"/>
      <c r="J21" s="121"/>
      <c r="K21" s="34"/>
      <c r="L21" s="67" t="str">
        <f>IF($M$15=$B21,$L$15,IF($M$12=$B21,$L$12,IF($M$13=$B21,$L$13,IF($M$14=$B21,$L$14,IF($M$16=$B21,$L$16,"")))))</f>
        <v/>
      </c>
      <c r="M21" s="45" t="str">
        <f>IF(L21="","",IF(L21&gt;P21,2,IF(L21=P21,1,0)))</f>
        <v/>
      </c>
      <c r="N21" s="42"/>
      <c r="O21" s="49" t="str">
        <f>IF(P21="","",IF(P21&gt;L21,2,IF(P21=L21,1,0)))</f>
        <v/>
      </c>
      <c r="P21" s="69" t="str">
        <f>IF($AA$15=$Z21,$Z$15,IF($AA$12=$Z21,$Z$12,IF($AA$13=$Z21,$Z$13,IF($AA$14=$Z21,$Z$14,IF($AA$16=$Z21,$Z$16,"")))))</f>
        <v/>
      </c>
      <c r="Q21" s="71"/>
      <c r="R21" s="124" t="str">
        <f>IF($AA$15=$Z21,$R$15,IF($AA$12=$Z21,$R$12,IF($AA$13=$Z21,$R$13,IF($AA$14=$Z21,$R$14,IF($AA$16=$Z21,$R$16,"")))))</f>
        <v/>
      </c>
      <c r="S21" s="125"/>
      <c r="T21" s="125"/>
      <c r="U21" s="125"/>
      <c r="V21" s="125"/>
      <c r="W21" s="125"/>
      <c r="X21" s="125"/>
      <c r="Y21" s="126"/>
      <c r="Z21" s="9">
        <v>1</v>
      </c>
      <c r="AA21" s="16"/>
    </row>
    <row r="22" spans="1:28" ht="17.55" x14ac:dyDescent="0.3">
      <c r="A22" s="15"/>
      <c r="B22" s="9">
        <v>2</v>
      </c>
      <c r="C22" s="118" t="str">
        <f>IF($M$15=$B22,$D$15,IF($M$12=$B22,$D$12,IF($M$13=$B22,$D$13,IF($M$14=$B22,$D$14,IF($M$16=$B22,$D$16,"")))))</f>
        <v/>
      </c>
      <c r="D22" s="119"/>
      <c r="E22" s="120"/>
      <c r="F22" s="120"/>
      <c r="G22" s="120"/>
      <c r="H22" s="120"/>
      <c r="I22" s="120"/>
      <c r="J22" s="121"/>
      <c r="K22" s="34"/>
      <c r="L22" s="68" t="str">
        <f>IF($M$15=$B22,$L$15,IF($M$12=$B22,$L$12,IF($M$13=$B22,$L$13,IF($M$14=$B22,$L$14,IF($M$16=$B22,$L$16,"")))))</f>
        <v/>
      </c>
      <c r="M22" s="46" t="str">
        <f>IF(L22="","",IF(L22&gt;P22,2,IF(L22=P22,1,0)))</f>
        <v/>
      </c>
      <c r="N22" s="42"/>
      <c r="O22" s="50" t="str">
        <f>IF(P22="","",IF(P22&gt;L22,2,IF(P22=L22,1,0)))</f>
        <v/>
      </c>
      <c r="P22" s="69" t="str">
        <f>IF($AA$15=$Z22,$Z$15,IF($AA$12=$Z22,$Z$12,IF($AA$13=$Z22,$Z$13,IF($AA$14=$Z22,$Z$14,IF($AA$16=$Z22,$Z$16,"")))))</f>
        <v/>
      </c>
      <c r="Q22" s="72"/>
      <c r="R22" s="124" t="str">
        <f>IF($AA$15=$Z22,$R$15,IF($AA$12=$Z22,$R$12,IF($AA$13=$Z22,$R$13,IF($AA$14=$Z22,$R$14,IF($AA$16=$Z22,$R$16,"")))))</f>
        <v/>
      </c>
      <c r="S22" s="125"/>
      <c r="T22" s="125"/>
      <c r="U22" s="125"/>
      <c r="V22" s="125"/>
      <c r="W22" s="125"/>
      <c r="X22" s="125"/>
      <c r="Y22" s="126"/>
      <c r="Z22" s="9">
        <v>2</v>
      </c>
      <c r="AA22" s="16"/>
    </row>
    <row r="23" spans="1:28" ht="18.2" thickBot="1" x14ac:dyDescent="0.35">
      <c r="A23" s="15"/>
      <c r="B23" s="9">
        <v>3</v>
      </c>
      <c r="C23" s="118" t="str">
        <f>IF($M$15=$B23,$D$15,IF($M$12=$B23,$D$12,IF($M$13=$B23,$D$13,IF($M$14=$B23,$D$14,IF($M$16=$B23,$D$16,"")))))</f>
        <v/>
      </c>
      <c r="D23" s="119"/>
      <c r="E23" s="120"/>
      <c r="F23" s="120"/>
      <c r="G23" s="120"/>
      <c r="H23" s="120"/>
      <c r="I23" s="120"/>
      <c r="J23" s="121"/>
      <c r="K23" s="34"/>
      <c r="L23" s="68" t="str">
        <f>IF($M$15=$B23,$L$15,IF($M$12=$B23,$L$12,IF($M$13=$B23,$L$13,IF($M$14=$B23,$L$14,IF($M$16=$B23,$L$16,"")))))</f>
        <v/>
      </c>
      <c r="M23" s="47" t="str">
        <f>IF(L23="","",IF(L23&gt;P23,2,IF(L23=P23,1,0)))</f>
        <v/>
      </c>
      <c r="N23" s="42"/>
      <c r="O23" s="51" t="str">
        <f>IF(P23="","",IF(P23&gt;L23,2,IF(P23=L23,1,0)))</f>
        <v/>
      </c>
      <c r="P23" s="69" t="str">
        <f>IF($AA$15=$Z23,$Z$15,IF($AA$12=$Z23,$Z$12,IF($AA$13=$Z23,$Z$13,IF($AA$14=$Z23,$Z$14,IF($AA$16=$Z23,$Z$16,"")))))</f>
        <v/>
      </c>
      <c r="Q23" s="71"/>
      <c r="R23" s="124" t="str">
        <f>IF($AA$15=$Z23,$R$15,IF($AA$12=$Z23,$R$12,IF($AA$13=$Z23,$R$13,IF($AA$14=$Z23,$R$14,IF($AA$16=$Z23,$R$16,"")))))</f>
        <v/>
      </c>
      <c r="S23" s="125"/>
      <c r="T23" s="125"/>
      <c r="U23" s="125"/>
      <c r="V23" s="125"/>
      <c r="W23" s="125"/>
      <c r="X23" s="125"/>
      <c r="Y23" s="126"/>
      <c r="Z23" s="9">
        <v>3</v>
      </c>
      <c r="AA23" s="16"/>
    </row>
    <row r="24" spans="1:28" ht="18.2" thickBot="1" x14ac:dyDescent="0.35">
      <c r="A24" s="15"/>
      <c r="B24" s="19"/>
      <c r="C24" s="19"/>
      <c r="D24" s="38"/>
      <c r="E24" s="106" t="s">
        <v>14</v>
      </c>
      <c r="F24" s="107"/>
      <c r="G24" s="107"/>
      <c r="H24" s="107"/>
      <c r="I24" s="107"/>
      <c r="J24" s="107"/>
      <c r="K24" s="108"/>
      <c r="L24" s="59" t="str">
        <f>IF(L21="","",SUM(L21:L23))</f>
        <v/>
      </c>
      <c r="M24" s="48" t="str">
        <f>IF(L21="","",SUM(M21:M23))</f>
        <v/>
      </c>
      <c r="N24" s="42"/>
      <c r="O24" s="52" t="str">
        <f>IF(P21="","",SUM(O21:O23))</f>
        <v/>
      </c>
      <c r="P24" s="53" t="str">
        <f>IF(P21="","",SUM(P21:P23))</f>
        <v/>
      </c>
      <c r="Q24" s="95" t="s">
        <v>14</v>
      </c>
      <c r="R24" s="96"/>
      <c r="S24" s="96"/>
      <c r="T24" s="41"/>
      <c r="U24" s="41"/>
      <c r="V24" s="41"/>
      <c r="W24" s="41"/>
      <c r="X24" s="41"/>
      <c r="Y24" s="41"/>
      <c r="AA24" s="16"/>
    </row>
    <row r="25" spans="1:28" ht="18" customHeight="1" thickBot="1" x14ac:dyDescent="0.35">
      <c r="A25" s="20"/>
      <c r="B25" s="22"/>
      <c r="C25" s="22"/>
      <c r="D25" s="22"/>
      <c r="E25" s="100" t="s">
        <v>15</v>
      </c>
      <c r="F25" s="100"/>
      <c r="G25" s="100"/>
      <c r="H25" s="100"/>
      <c r="I25" s="100"/>
      <c r="J25" s="100"/>
      <c r="K25" s="100"/>
      <c r="L25" s="39"/>
      <c r="M25" s="47" t="str">
        <f>IF(M24="","",IF(M24&gt;O24,2,IF(M24=O24,1,0)))</f>
        <v/>
      </c>
      <c r="N25" s="43" t="s">
        <v>10</v>
      </c>
      <c r="O25" s="47" t="str">
        <f>IF(O24="","",IF(O24&gt;M24,2,IF(O24=M24,1,0)))</f>
        <v/>
      </c>
      <c r="P25" s="40"/>
      <c r="Q25" s="97" t="s">
        <v>15</v>
      </c>
      <c r="R25" s="97"/>
      <c r="S25" s="97"/>
      <c r="T25" s="22"/>
      <c r="U25" s="22"/>
      <c r="V25" s="22"/>
      <c r="W25" s="22"/>
      <c r="X25" s="22"/>
      <c r="Y25" s="22"/>
      <c r="Z25" s="23"/>
      <c r="AA25" s="21"/>
    </row>
    <row r="26" spans="1:28" x14ac:dyDescent="0.2">
      <c r="A26" s="57" t="s">
        <v>28</v>
      </c>
      <c r="X26" s="94" t="s">
        <v>26</v>
      </c>
      <c r="Y26" s="94"/>
      <c r="Z26" s="94"/>
      <c r="AA26" s="94"/>
    </row>
    <row r="27" spans="1:28" x14ac:dyDescent="0.2">
      <c r="A27" s="57" t="s">
        <v>27</v>
      </c>
      <c r="E27" s="29"/>
      <c r="F27" s="29"/>
      <c r="G27" s="29"/>
      <c r="H27" s="29"/>
      <c r="I27" s="29"/>
      <c r="J27" s="29"/>
      <c r="K27" s="29"/>
      <c r="M27" s="44"/>
    </row>
    <row r="28" spans="1:28" x14ac:dyDescent="0.2">
      <c r="A28" s="58" t="s">
        <v>18</v>
      </c>
    </row>
    <row r="33" spans="1:26" x14ac:dyDescent="0.2">
      <c r="B33" s="91" t="s">
        <v>7</v>
      </c>
      <c r="C33" s="91"/>
      <c r="D33" s="91"/>
      <c r="E33" s="91"/>
      <c r="F33" s="91"/>
      <c r="G33" s="91"/>
      <c r="H33" s="91"/>
      <c r="I33" s="91"/>
      <c r="J33" s="91"/>
      <c r="K33" s="91"/>
      <c r="Q33" s="91" t="s">
        <v>8</v>
      </c>
      <c r="R33" s="91"/>
      <c r="S33" s="91"/>
      <c r="T33" s="91"/>
      <c r="U33" s="91"/>
      <c r="V33" s="91"/>
      <c r="W33" s="91"/>
      <c r="X33" s="91"/>
      <c r="Y33" s="91"/>
      <c r="Z33" s="91"/>
    </row>
    <row r="34" spans="1:26" x14ac:dyDescent="0.2">
      <c r="A34" s="90"/>
      <c r="B34" s="90"/>
    </row>
    <row r="37" spans="1:26" ht="10.050000000000001" customHeight="1" x14ac:dyDescent="0.2">
      <c r="R37" s="33"/>
      <c r="S37" s="33"/>
    </row>
    <row r="38" spans="1:26" ht="0.95" customHeight="1" x14ac:dyDescent="0.2">
      <c r="F38" s="70">
        <f>IF(L12="",0,RANK(L12,$L$12:$L$16))</f>
        <v>0</v>
      </c>
      <c r="G38" s="70">
        <f>IF(K12="",0,RANK(K12,$K$12:$K$16))</f>
        <v>0</v>
      </c>
      <c r="H38" s="70">
        <f t="shared" ref="H38:H43" si="8">IF(J12="",0,RANK(J12,$J$12:$J$16))</f>
        <v>0</v>
      </c>
      <c r="I38" s="70">
        <f>IF(F38=0,1000,(F38*100)+(G38*10)+H38)</f>
        <v>1000</v>
      </c>
      <c r="J38" s="70"/>
      <c r="K38" s="70">
        <f>RANK(I38,$I$38:$I$42,1)</f>
        <v>1</v>
      </c>
      <c r="R38" s="33"/>
      <c r="S38" s="33"/>
      <c r="T38" s="70">
        <f>IF(Z12="",0,RANK(Z12,$Z$12:$Z$16))</f>
        <v>0</v>
      </c>
      <c r="U38" s="70">
        <f>IF(Y12="",0,RANK(Y12,$Y$12:$Y$16))</f>
        <v>0</v>
      </c>
      <c r="V38" s="70">
        <f t="shared" ref="V38:V43" si="9">IF(X12="",0,RANK(X12,$X$12:$X$16))</f>
        <v>0</v>
      </c>
      <c r="W38" s="70">
        <f>IF(T38=0,1000,(T38*100)+(U38*10)+V38)</f>
        <v>1000</v>
      </c>
      <c r="X38" s="70"/>
      <c r="Y38" s="70">
        <f>RANK(W38,$W$38:$W$42,1)</f>
        <v>1</v>
      </c>
    </row>
    <row r="39" spans="1:26" ht="0.95" customHeight="1" x14ac:dyDescent="0.2">
      <c r="F39" s="70">
        <f>IF(L13="",0,RANK(L13,$L$12:$L$16))</f>
        <v>0</v>
      </c>
      <c r="G39" s="70">
        <f>IF(K13="",0,RANK(K13,$K$12:$K$16))</f>
        <v>0</v>
      </c>
      <c r="H39" s="70">
        <f t="shared" si="8"/>
        <v>0</v>
      </c>
      <c r="I39" s="70">
        <f>IF(F39=0,1000,(F39*100)+(G39*10)+(H39+0.001))</f>
        <v>1000</v>
      </c>
      <c r="J39" s="70"/>
      <c r="K39" s="70">
        <f>RANK(I39,$I$38:$I$42,1)</f>
        <v>1</v>
      </c>
      <c r="R39" s="33"/>
      <c r="S39" s="33"/>
      <c r="T39" s="70">
        <f>IF(Z13="",0,RANK(Z13,$Z$12:$Z$16))</f>
        <v>0</v>
      </c>
      <c r="U39" s="70">
        <f>IF(Y13="",0,RANK(Y13,$Y$12:$Y$16))</f>
        <v>0</v>
      </c>
      <c r="V39" s="70">
        <f t="shared" si="9"/>
        <v>0</v>
      </c>
      <c r="W39" s="70">
        <f>IF(T39=0,1000,(T39*100)+(U39*10)+(V39+0.001))</f>
        <v>1000</v>
      </c>
      <c r="X39" s="70"/>
      <c r="Y39" s="70">
        <f>RANK(W39,$W$38:$W$42,1)</f>
        <v>1</v>
      </c>
    </row>
    <row r="40" spans="1:26" ht="0.95" customHeight="1" x14ac:dyDescent="0.2">
      <c r="F40" s="70">
        <f>IF(L14="",0,RANK(L14,$L$12:$L$16))</f>
        <v>0</v>
      </c>
      <c r="G40" s="70">
        <f>IF(K14="",0,RANK(K14,$K$12:$K$16))</f>
        <v>0</v>
      </c>
      <c r="H40" s="70">
        <f t="shared" si="8"/>
        <v>0</v>
      </c>
      <c r="I40" s="70">
        <f>IF(F40=0,1000,(F40*100)+(G40*10)+(H40+0.002))</f>
        <v>1000</v>
      </c>
      <c r="J40" s="70"/>
      <c r="K40" s="70">
        <f>RANK(I40,$I$38:$I$42,1)</f>
        <v>1</v>
      </c>
      <c r="R40" s="33"/>
      <c r="S40" s="33"/>
      <c r="T40" s="70">
        <f>IF(Z14="",0,RANK(Z14,$Z$12:$Z$16))</f>
        <v>0</v>
      </c>
      <c r="U40" s="70">
        <f>IF(Y14="",0,RANK(Y14,$Y$12:$Y$16))</f>
        <v>0</v>
      </c>
      <c r="V40" s="70">
        <f t="shared" si="9"/>
        <v>0</v>
      </c>
      <c r="W40" s="70">
        <f>IF(T40=0,1000,(T40*100)+(U40*10)+(V40+0.002))</f>
        <v>1000</v>
      </c>
      <c r="X40" s="70"/>
      <c r="Y40" s="70">
        <f>RANK(W40,$W$38:$W$42,1)</f>
        <v>1</v>
      </c>
    </row>
    <row r="41" spans="1:26" ht="0.95" customHeight="1" x14ac:dyDescent="0.2">
      <c r="F41" s="70">
        <f>IF(L15="",0,RANK(L15,$L$12:$L$16))</f>
        <v>0</v>
      </c>
      <c r="G41" s="70">
        <f>IF(K15="",0,RANK(K15,$K$12:$K$16))</f>
        <v>0</v>
      </c>
      <c r="H41" s="70">
        <f t="shared" si="8"/>
        <v>0</v>
      </c>
      <c r="I41" s="70">
        <f>IF(F41=0,1000,(F41*100)+(G41*10)+(H41+0.003))</f>
        <v>1000</v>
      </c>
      <c r="J41" s="70"/>
      <c r="K41" s="70">
        <f>RANK(I41,$I$38:$I$42,1)</f>
        <v>1</v>
      </c>
      <c r="R41" s="33"/>
      <c r="S41" s="33"/>
      <c r="T41" s="70">
        <f>IF(Z15="",0,RANK(Z15,$Z$12:$Z$16))</f>
        <v>0</v>
      </c>
      <c r="U41" s="70">
        <f>IF(Y15="",0,RANK(Y15,$Y$12:$Y$16))</f>
        <v>0</v>
      </c>
      <c r="V41" s="70">
        <f t="shared" si="9"/>
        <v>0</v>
      </c>
      <c r="W41" s="70">
        <f>IF(T41=0,1000,(T41*100)+(U41*10)+(V41+0.003))</f>
        <v>1000</v>
      </c>
      <c r="X41" s="70"/>
      <c r="Y41" s="70">
        <f>RANK(W41,$W$38:$W$42,1)</f>
        <v>1</v>
      </c>
    </row>
    <row r="42" spans="1:26" ht="0.95" customHeight="1" x14ac:dyDescent="0.2">
      <c r="F42" s="70">
        <f>IF(L16="",0,RANK(L16,$L$12:$L$16))</f>
        <v>0</v>
      </c>
      <c r="G42" s="70">
        <f>IF(K16="",0,RANK(K16,$K$12:$K$16))</f>
        <v>0</v>
      </c>
      <c r="H42" s="70">
        <f t="shared" si="8"/>
        <v>0</v>
      </c>
      <c r="I42" s="70">
        <f>IF(F42=0,1000,(F42*100)+(G42*10)+(H42+0.004))</f>
        <v>1000</v>
      </c>
      <c r="J42" s="70"/>
      <c r="K42" s="70">
        <f>RANK(I42,$I$38:$I$42,1)</f>
        <v>1</v>
      </c>
      <c r="T42" s="70">
        <f>IF(Z16="",0,RANK(Z16,$Z$12:$Z$16))</f>
        <v>0</v>
      </c>
      <c r="U42" s="70">
        <f>IF(Y16="",0,RANK(Y16,$Y$12:$Y$16))</f>
        <v>0</v>
      </c>
      <c r="V42" s="70">
        <f t="shared" si="9"/>
        <v>0</v>
      </c>
      <c r="W42" s="70">
        <f>IF(T42=0,1000,(T42*100)+(U42*10)+(V42+0.004))</f>
        <v>1000</v>
      </c>
      <c r="X42" s="70"/>
      <c r="Y42" s="70">
        <f>RANK(W42,$W$38:$W$42,1)</f>
        <v>1</v>
      </c>
    </row>
    <row r="43" spans="1:26" ht="0.95" customHeight="1" x14ac:dyDescent="0.2">
      <c r="F43" s="70">
        <f>IF(L17="",0,RANK(L17,$L$12:$L$17))</f>
        <v>0</v>
      </c>
      <c r="G43" s="70">
        <f>IF(K17="",0,RANK(K17,$K$12:$K$17))</f>
        <v>0</v>
      </c>
      <c r="H43" s="70">
        <f t="shared" si="8"/>
        <v>0</v>
      </c>
      <c r="I43" s="70">
        <f>IF(F43=0,1000,(F43*100)+(G43*10)+(H43+0.005))</f>
        <v>1000</v>
      </c>
      <c r="J43" s="70"/>
      <c r="K43" s="70">
        <f>RANK(I43,$I$38:$I$43,1)</f>
        <v>1</v>
      </c>
      <c r="T43" s="70">
        <f>IF(Z17="",0,RANK(Z17,$Z$12:$Z$17))</f>
        <v>0</v>
      </c>
      <c r="U43" s="70">
        <f>IF(Y17="",0,RANK(Y17,$Y$12:$Y$17))</f>
        <v>0</v>
      </c>
      <c r="V43" s="70">
        <f t="shared" si="9"/>
        <v>0</v>
      </c>
      <c r="W43" s="70">
        <f>IF(T43=0,1000,(T43*100)+(U43*10)+(V43+0.005))</f>
        <v>1000</v>
      </c>
      <c r="X43" s="70"/>
      <c r="Y43" s="70">
        <f>RANK(W43,$W$38:$W$43,1)</f>
        <v>1</v>
      </c>
    </row>
    <row r="44" spans="1:26" ht="10.050000000000001" customHeight="1" x14ac:dyDescent="0.2"/>
  </sheetData>
  <sheetProtection selectLockedCells="1"/>
  <mergeCells count="53">
    <mergeCell ref="R22:Y22"/>
    <mergeCell ref="R23:Y23"/>
    <mergeCell ref="D12:E12"/>
    <mergeCell ref="D11:E11"/>
    <mergeCell ref="R11:S11"/>
    <mergeCell ref="R12:S12"/>
    <mergeCell ref="R21:Y21"/>
    <mergeCell ref="C21:J21"/>
    <mergeCell ref="C22:J22"/>
    <mergeCell ref="D15:E15"/>
    <mergeCell ref="R20:X20"/>
    <mergeCell ref="R13:S13"/>
    <mergeCell ref="R14:S14"/>
    <mergeCell ref="R15:S15"/>
    <mergeCell ref="R16:S16"/>
    <mergeCell ref="R17:S17"/>
    <mergeCell ref="E24:K24"/>
    <mergeCell ref="D16:E16"/>
    <mergeCell ref="D17:E17"/>
    <mergeCell ref="F10:G10"/>
    <mergeCell ref="P5:Q5"/>
    <mergeCell ref="I10:J10"/>
    <mergeCell ref="D20:J20"/>
    <mergeCell ref="D13:E13"/>
    <mergeCell ref="D14:E14"/>
    <mergeCell ref="D9:E9"/>
    <mergeCell ref="C23:J23"/>
    <mergeCell ref="M20:O20"/>
    <mergeCell ref="A34:B34"/>
    <mergeCell ref="Q33:Z33"/>
    <mergeCell ref="M19:O19"/>
    <mergeCell ref="B33:K33"/>
    <mergeCell ref="Z4:AA4"/>
    <mergeCell ref="X26:AA26"/>
    <mergeCell ref="Q24:S24"/>
    <mergeCell ref="Q25:S25"/>
    <mergeCell ref="Y10:Z10"/>
    <mergeCell ref="E25:K25"/>
    <mergeCell ref="B5:C5"/>
    <mergeCell ref="E5:M5"/>
    <mergeCell ref="B8:L8"/>
    <mergeCell ref="W10:X10"/>
    <mergeCell ref="K10:L10"/>
    <mergeCell ref="T10:U10"/>
    <mergeCell ref="Z2:AA2"/>
    <mergeCell ref="Z3:AA3"/>
    <mergeCell ref="O8:Z8"/>
    <mergeCell ref="T2:Y2"/>
    <mergeCell ref="T3:Y3"/>
    <mergeCell ref="T4:Y4"/>
    <mergeCell ref="D2:S2"/>
    <mergeCell ref="D3:S3"/>
    <mergeCell ref="R5:T5"/>
  </mergeCells>
  <phoneticPr fontId="2" type="noConversion"/>
  <pageMargins left="0.19685039370078741" right="0.19685039370078741" top="0.39370078740157483" bottom="0.59055118110236227" header="0.51181102362204722" footer="0.51181102362204722"/>
  <pageSetup paperSize="9" scale="9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Wertung RSB Kreis-Bezirk-Land</vt:lpstr>
      <vt:lpstr>'Wertung RSB Kreis-Bezirk-Land'!Druckbereich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Kasokat</dc:creator>
  <cp:lastModifiedBy>rainer melles</cp:lastModifiedBy>
  <cp:lastPrinted>2023-08-25T07:28:12Z</cp:lastPrinted>
  <dcterms:created xsi:type="dcterms:W3CDTF">2007-05-22T07:10:03Z</dcterms:created>
  <dcterms:modified xsi:type="dcterms:W3CDTF">2025-12-21T10:56:27Z</dcterms:modified>
</cp:coreProperties>
</file>